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<sst xmlns="http://schemas.openxmlformats.org/spreadsheetml/2006/main" count="128" uniqueCount="75">
  <si>
    <t>Расчет электрических нагрузок</t>
  </si>
  <si>
    <t>Группа</t>
  </si>
  <si>
    <t>Потребители</t>
  </si>
  <si>
    <t>Установленная мощность</t>
  </si>
  <si>
    <t>Ном. Ток</t>
  </si>
  <si>
    <t>Коэффициент спроса</t>
  </si>
  <si>
    <t>cos f \tg f</t>
  </si>
  <si>
    <t>расчетная мощность</t>
  </si>
  <si>
    <t>Расчетный ток</t>
  </si>
  <si>
    <t>активная, кВт</t>
  </si>
  <si>
    <t>реактивная, кВт</t>
  </si>
  <si>
    <t>Полная кВА</t>
  </si>
  <si>
    <t>Гр1</t>
  </si>
  <si>
    <t>Ванная с гидромассажем</t>
  </si>
  <si>
    <t>Гр2</t>
  </si>
  <si>
    <t>Гр3</t>
  </si>
  <si>
    <t>Вытяжная вентиляция</t>
  </si>
  <si>
    <t>Гр4</t>
  </si>
  <si>
    <t>Гр5</t>
  </si>
  <si>
    <t>Гр6</t>
  </si>
  <si>
    <t>Освещение гостинной, кухни</t>
  </si>
  <si>
    <t>Гр7</t>
  </si>
  <si>
    <t>Освещение ванной комнаты и с/у</t>
  </si>
  <si>
    <t>Гр8</t>
  </si>
  <si>
    <t>Розетки гостинной, кухни</t>
  </si>
  <si>
    <t>Гр9</t>
  </si>
  <si>
    <t>Гр10</t>
  </si>
  <si>
    <t>3-й этаж (ШР-1)</t>
  </si>
  <si>
    <t>2-й Этаж (ШР-2)</t>
  </si>
  <si>
    <t>Освещение холл, балкон</t>
  </si>
  <si>
    <t>Розетки холл, балкон</t>
  </si>
  <si>
    <t>ГР5</t>
  </si>
  <si>
    <t>Печь СВЧ</t>
  </si>
  <si>
    <t>Гр12</t>
  </si>
  <si>
    <t>Посудомоечная машина</t>
  </si>
  <si>
    <t>1-й Этаж (Шр-3)</t>
  </si>
  <si>
    <t>Электрооборудование 3 этажа</t>
  </si>
  <si>
    <t>Гр11</t>
  </si>
  <si>
    <t>Электрооборудование 2 этажа</t>
  </si>
  <si>
    <t>Скважинный насос</t>
  </si>
  <si>
    <t>Стиральная машина</t>
  </si>
  <si>
    <t>Розетка ванной комнаты и с/у</t>
  </si>
  <si>
    <t>Освещение прихожей, лестницы</t>
  </si>
  <si>
    <t>Розетки прихожей</t>
  </si>
  <si>
    <t>Розетки мастерской</t>
  </si>
  <si>
    <t>Гр13</t>
  </si>
  <si>
    <t>Гр14</t>
  </si>
  <si>
    <t>Гр15</t>
  </si>
  <si>
    <t>Гр16</t>
  </si>
  <si>
    <t>Освещение котельной</t>
  </si>
  <si>
    <t>Освещение участка</t>
  </si>
  <si>
    <t>Освещение спальни1,2, кабинета</t>
  </si>
  <si>
    <t>Розетки спальни1,2, кабинета</t>
  </si>
  <si>
    <t>Розетки ванной комнаты и с/у</t>
  </si>
  <si>
    <t>Освещение спальни, кабинета</t>
  </si>
  <si>
    <t>Розетки спальни, кабинета</t>
  </si>
  <si>
    <t>ГР9</t>
  </si>
  <si>
    <t>Душевая кабина</t>
  </si>
  <si>
    <t>Освещение мастерской, билиардной</t>
  </si>
  <si>
    <t>Электрооборудование бани, бассейна</t>
  </si>
  <si>
    <t xml:space="preserve">Гр5 </t>
  </si>
  <si>
    <t>Гр17</t>
  </si>
  <si>
    <t>Двухполюсный выключатель 25А</t>
  </si>
  <si>
    <t>Электрооборудование гаража, электропривод ворот</t>
  </si>
  <si>
    <t>Дифференциальный выключатель нагрузки, 300ма, In63А, класс АС, ВД63</t>
  </si>
  <si>
    <t>Автоматический выключатель двухполюсной</t>
  </si>
  <si>
    <t>Дифференциальный выключатель нагрузки (УЗО), 30 ма, 40А, класс А, ВД63 (25A?)</t>
  </si>
  <si>
    <t>Розетки котельной</t>
  </si>
  <si>
    <t xml:space="preserve">ВРУ </t>
  </si>
  <si>
    <t>Автомат 50А, элекросчетчик</t>
  </si>
  <si>
    <t>Автомат, 16A, С60А, кривая С</t>
  </si>
  <si>
    <t>Автомат, 6A, С60А, кривая С</t>
  </si>
  <si>
    <t>(УЗО), 30ма, С16, ВД63</t>
  </si>
  <si>
    <t>(УЗО), 30ма, С10, ВД63</t>
  </si>
  <si>
    <t>Автомат, 10A, С60А, кривая 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</si>
</sst>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2" fontId="2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64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2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L40" sqref="L40:L41"/>
    </sheetView>
  </sheetViews>
  <sheetFormatPr defaultColWidth="9.140625" defaultRowHeight="15"/>
  <cols>
    <col min="2" max="2" width="32.140625" style="1" customWidth="1"/>
    <col min="3" max="3" width="10.7109375" style="3" customWidth="1"/>
    <col min="4" max="4" width="9.140625" style="2" customWidth="1"/>
    <col min="5" max="5" width="9.140625" style="3" customWidth="1"/>
    <col min="6" max="11" width="9.140625" style="2" customWidth="1"/>
    <col min="12" max="12" width="39.140625" style="0" customWidth="1"/>
    <col min="13" max="13" width="36.421875" style="0" customWidth="1"/>
  </cols>
  <sheetData>
    <row r="1" ht="15">
      <c r="A1" t="s">
        <v>0</v>
      </c>
    </row>
    <row r="3" spans="1:12" s="1" customFormat="1" ht="16.5" customHeight="1">
      <c r="A3" s="7" t="s">
        <v>1</v>
      </c>
      <c r="B3" s="7" t="s">
        <v>2</v>
      </c>
      <c r="C3" s="8" t="s">
        <v>3</v>
      </c>
      <c r="D3" s="9" t="s">
        <v>4</v>
      </c>
      <c r="E3" s="8" t="s">
        <v>5</v>
      </c>
      <c r="F3" s="9" t="s">
        <v>6</v>
      </c>
      <c r="G3" s="9"/>
      <c r="H3" s="7" t="s">
        <v>7</v>
      </c>
      <c r="I3" s="7"/>
      <c r="J3" s="7"/>
      <c r="K3" s="9" t="s">
        <v>8</v>
      </c>
      <c r="L3" s="5"/>
    </row>
    <row r="4" spans="1:12" s="1" customFormat="1" ht="30">
      <c r="A4" s="7"/>
      <c r="B4" s="7"/>
      <c r="C4" s="8"/>
      <c r="D4" s="9"/>
      <c r="E4" s="8"/>
      <c r="F4" s="10"/>
      <c r="G4" s="10"/>
      <c r="H4" s="10" t="s">
        <v>9</v>
      </c>
      <c r="I4" s="10" t="s">
        <v>10</v>
      </c>
      <c r="J4" s="10" t="s">
        <v>11</v>
      </c>
      <c r="K4" s="9"/>
      <c r="L4" s="5"/>
    </row>
    <row r="5" spans="1:13" ht="45">
      <c r="A5" s="6" t="s">
        <v>27</v>
      </c>
      <c r="B5" s="6"/>
      <c r="C5" s="6"/>
      <c r="D5" s="6"/>
      <c r="E5" s="6"/>
      <c r="F5" s="6"/>
      <c r="G5" s="6"/>
      <c r="H5" s="6"/>
      <c r="I5" s="6"/>
      <c r="J5" s="6"/>
      <c r="K5" s="11"/>
      <c r="L5" s="5" t="s">
        <v>66</v>
      </c>
      <c r="M5" s="5" t="s">
        <v>65</v>
      </c>
    </row>
    <row r="6" spans="1:12" ht="15">
      <c r="A6" s="4" t="s">
        <v>12</v>
      </c>
      <c r="B6" s="5" t="s">
        <v>13</v>
      </c>
      <c r="C6" s="12">
        <v>2</v>
      </c>
      <c r="D6" s="13">
        <v>10.72</v>
      </c>
      <c r="E6" s="12">
        <v>0.5</v>
      </c>
      <c r="F6" s="13">
        <v>0.85</v>
      </c>
      <c r="G6" s="13">
        <v>0.62</v>
      </c>
      <c r="H6" s="13">
        <f>C6*E6</f>
        <v>1</v>
      </c>
      <c r="I6" s="13">
        <f>H6*G6</f>
        <v>0.62</v>
      </c>
      <c r="J6" s="13">
        <f>H6/F6</f>
        <v>1.1764705882352942</v>
      </c>
      <c r="K6" s="13">
        <f>H6/0.38/F6/SQRT(3)</f>
        <v>1.787462133714012</v>
      </c>
      <c r="L6" s="5" t="s">
        <v>70</v>
      </c>
    </row>
    <row r="7" spans="1:12" ht="15">
      <c r="A7" s="4" t="s">
        <v>14</v>
      </c>
      <c r="B7" s="5" t="s">
        <v>41</v>
      </c>
      <c r="C7" s="12">
        <v>1.2</v>
      </c>
      <c r="D7" s="13">
        <v>6.43</v>
      </c>
      <c r="E7" s="12">
        <v>0.5</v>
      </c>
      <c r="F7" s="13">
        <v>0.85</v>
      </c>
      <c r="G7" s="13">
        <v>0.62</v>
      </c>
      <c r="H7" s="13">
        <f>C7*E7</f>
        <v>0.6</v>
      </c>
      <c r="I7" s="13">
        <f>H7*G7</f>
        <v>0.372</v>
      </c>
      <c r="J7" s="13">
        <f>H7/F7</f>
        <v>0.7058823529411765</v>
      </c>
      <c r="K7" s="13">
        <f>H7/0.38/F7/SQRT(3)</f>
        <v>1.072477280228407</v>
      </c>
      <c r="L7" s="5" t="s">
        <v>74</v>
      </c>
    </row>
    <row r="8" spans="1:12" ht="14.25" customHeight="1">
      <c r="A8" s="14" t="s">
        <v>15</v>
      </c>
      <c r="B8" s="15" t="s">
        <v>22</v>
      </c>
      <c r="C8" s="16">
        <v>0.5</v>
      </c>
      <c r="D8" s="17">
        <v>5.76</v>
      </c>
      <c r="E8" s="16">
        <v>1</v>
      </c>
      <c r="F8" s="17">
        <v>0.95</v>
      </c>
      <c r="G8" s="17">
        <v>0.33</v>
      </c>
      <c r="H8" s="17">
        <f>C8*E8</f>
        <v>0.5</v>
      </c>
      <c r="I8" s="17">
        <f>H8*G8</f>
        <v>0.165</v>
      </c>
      <c r="J8" s="17">
        <f>H8/F8</f>
        <v>0.5263157894736842</v>
      </c>
      <c r="K8" s="17">
        <f>H8/0.38/F8/SQRT(3)</f>
        <v>0.7996541124510054</v>
      </c>
      <c r="L8" s="15" t="s">
        <v>73</v>
      </c>
    </row>
    <row r="9" spans="1:12" ht="15">
      <c r="A9" s="4" t="s">
        <v>17</v>
      </c>
      <c r="B9" s="5" t="s">
        <v>29</v>
      </c>
      <c r="C9" s="12">
        <v>1</v>
      </c>
      <c r="D9" s="13">
        <v>9.91</v>
      </c>
      <c r="E9" s="12">
        <v>1</v>
      </c>
      <c r="F9" s="13">
        <v>0.92</v>
      </c>
      <c r="G9" s="13">
        <v>0.43</v>
      </c>
      <c r="H9" s="13">
        <f>C9*E9</f>
        <v>1</v>
      </c>
      <c r="I9" s="13">
        <f>H9*G9</f>
        <v>0.43</v>
      </c>
      <c r="J9" s="13">
        <f>H9/F9</f>
        <v>1.0869565217391304</v>
      </c>
      <c r="K9" s="13">
        <f>H9/0.38/F9/SQRT(3)</f>
        <v>1.6514595800618586</v>
      </c>
      <c r="L9" s="5" t="s">
        <v>70</v>
      </c>
    </row>
    <row r="10" spans="1:12" ht="15">
      <c r="A10" s="4" t="s">
        <v>18</v>
      </c>
      <c r="B10" s="5" t="s">
        <v>30</v>
      </c>
      <c r="C10" s="12">
        <v>2.1</v>
      </c>
      <c r="D10" s="13">
        <v>10.64</v>
      </c>
      <c r="E10" s="12">
        <v>0.5</v>
      </c>
      <c r="F10" s="13">
        <v>0.9</v>
      </c>
      <c r="G10" s="13">
        <v>0.48</v>
      </c>
      <c r="H10" s="13">
        <f>C10*E10</f>
        <v>1.05</v>
      </c>
      <c r="I10" s="13">
        <f>H10*G10</f>
        <v>0.504</v>
      </c>
      <c r="J10" s="13">
        <f>H10/F10</f>
        <v>1.1666666666666667</v>
      </c>
      <c r="K10" s="13">
        <f>H10/0.38/F10/SQRT(3)</f>
        <v>1.7725666159330615</v>
      </c>
      <c r="L10" s="5" t="s">
        <v>72</v>
      </c>
    </row>
    <row r="11" spans="1:12" ht="15">
      <c r="A11" s="14" t="s">
        <v>19</v>
      </c>
      <c r="B11" s="15" t="s">
        <v>16</v>
      </c>
      <c r="C11" s="16">
        <v>0.6</v>
      </c>
      <c r="D11" s="17">
        <v>3.22</v>
      </c>
      <c r="E11" s="16">
        <v>0.5</v>
      </c>
      <c r="F11" s="17">
        <v>0.8</v>
      </c>
      <c r="G11" s="17">
        <v>0.75</v>
      </c>
      <c r="H11" s="17">
        <f>C11*E11</f>
        <v>0.3</v>
      </c>
      <c r="I11" s="17">
        <f>H11*G11</f>
        <v>0.22499999999999998</v>
      </c>
      <c r="J11" s="17">
        <f>H11/F11</f>
        <v>0.37499999999999994</v>
      </c>
      <c r="K11" s="17">
        <f>H11/0.38/F11/SQRT(3)</f>
        <v>0.5697535551213412</v>
      </c>
      <c r="L11" s="15" t="s">
        <v>71</v>
      </c>
    </row>
    <row r="12" spans="1:12" ht="15">
      <c r="A12" s="14" t="s">
        <v>21</v>
      </c>
      <c r="B12" s="15" t="s">
        <v>51</v>
      </c>
      <c r="C12" s="16">
        <v>1</v>
      </c>
      <c r="D12" s="17">
        <v>4.8</v>
      </c>
      <c r="E12" s="16">
        <v>1</v>
      </c>
      <c r="F12" s="17">
        <v>0.95</v>
      </c>
      <c r="G12" s="17">
        <v>0.33</v>
      </c>
      <c r="H12" s="17">
        <f>C12*E12</f>
        <v>1</v>
      </c>
      <c r="I12" s="17">
        <f>H12*G12</f>
        <v>0.33</v>
      </c>
      <c r="J12" s="17">
        <f>H12/F12</f>
        <v>1.0526315789473684</v>
      </c>
      <c r="K12" s="17">
        <f>H12/0.38/F12/SQRT(3)</f>
        <v>1.5993082249020107</v>
      </c>
      <c r="L12" s="15" t="s">
        <v>71</v>
      </c>
    </row>
    <row r="13" spans="1:12" ht="15">
      <c r="A13" s="4" t="s">
        <v>23</v>
      </c>
      <c r="B13" s="5" t="s">
        <v>52</v>
      </c>
      <c r="C13" s="12">
        <v>2.1</v>
      </c>
      <c r="D13" s="13">
        <v>10.64</v>
      </c>
      <c r="E13" s="12">
        <v>0.5</v>
      </c>
      <c r="F13" s="13">
        <v>0.9</v>
      </c>
      <c r="G13" s="13">
        <v>0.48</v>
      </c>
      <c r="H13" s="13">
        <f>C13*E13</f>
        <v>1.05</v>
      </c>
      <c r="I13" s="13">
        <f>H13*G13</f>
        <v>0.504</v>
      </c>
      <c r="J13" s="13">
        <f>H13/F13</f>
        <v>1.1666666666666667</v>
      </c>
      <c r="K13" s="13">
        <f>H13/0.38/F13/SQRT(3)</f>
        <v>1.7725666159330615</v>
      </c>
      <c r="L13" s="5" t="s">
        <v>72</v>
      </c>
    </row>
    <row r="14" spans="1:13" ht="45">
      <c r="A14" s="4"/>
      <c r="B14" s="5"/>
      <c r="C14" s="12"/>
      <c r="D14" s="13" t="s">
        <v>28</v>
      </c>
      <c r="E14" s="12"/>
      <c r="F14" s="13"/>
      <c r="G14" s="13"/>
      <c r="H14" s="13"/>
      <c r="I14" s="13"/>
      <c r="J14" s="13"/>
      <c r="K14" s="13"/>
      <c r="L14" s="5" t="s">
        <v>66</v>
      </c>
      <c r="M14" s="5" t="s">
        <v>65</v>
      </c>
    </row>
    <row r="15" spans="1:12" ht="15">
      <c r="A15" s="4" t="s">
        <v>12</v>
      </c>
      <c r="B15" s="5" t="s">
        <v>13</v>
      </c>
      <c r="C15" s="12">
        <v>2</v>
      </c>
      <c r="D15" s="13">
        <v>10.72</v>
      </c>
      <c r="E15" s="12">
        <v>0.5</v>
      </c>
      <c r="F15" s="13">
        <v>0.85</v>
      </c>
      <c r="G15" s="13">
        <v>0.62</v>
      </c>
      <c r="H15" s="13">
        <f>C15*E15</f>
        <v>1</v>
      </c>
      <c r="I15" s="13">
        <f>H15*G15</f>
        <v>0.62</v>
      </c>
      <c r="J15" s="13">
        <f>H15/F15</f>
        <v>1.1764705882352942</v>
      </c>
      <c r="K15" s="13">
        <f>H15/0.38/F15/SQRT(3)</f>
        <v>1.787462133714012</v>
      </c>
      <c r="L15" s="5" t="s">
        <v>70</v>
      </c>
    </row>
    <row r="16" spans="1:12" ht="15">
      <c r="A16" s="4" t="s">
        <v>14</v>
      </c>
      <c r="B16" s="5" t="s">
        <v>53</v>
      </c>
      <c r="C16" s="12">
        <v>1.2</v>
      </c>
      <c r="D16" s="13">
        <v>6.43</v>
      </c>
      <c r="E16" s="12">
        <v>0.5</v>
      </c>
      <c r="F16" s="13">
        <v>0.85</v>
      </c>
      <c r="G16" s="13">
        <v>0.62</v>
      </c>
      <c r="H16" s="13">
        <f>C16*E16</f>
        <v>0.6</v>
      </c>
      <c r="I16" s="13">
        <f>H16*G16</f>
        <v>0.372</v>
      </c>
      <c r="J16" s="13">
        <f>H16/F16</f>
        <v>0.7058823529411765</v>
      </c>
      <c r="K16" s="13">
        <f>H16/0.38/F16/SQRT(3)</f>
        <v>1.072477280228407</v>
      </c>
      <c r="L16" s="5" t="s">
        <v>74</v>
      </c>
    </row>
    <row r="17" spans="1:12" ht="15.75" customHeight="1">
      <c r="A17" s="14" t="s">
        <v>15</v>
      </c>
      <c r="B17" s="15" t="s">
        <v>22</v>
      </c>
      <c r="C17" s="16">
        <v>0.5</v>
      </c>
      <c r="D17" s="17">
        <v>5.76</v>
      </c>
      <c r="E17" s="16">
        <v>1</v>
      </c>
      <c r="F17" s="17">
        <v>0.95</v>
      </c>
      <c r="G17" s="17">
        <v>0.33</v>
      </c>
      <c r="H17" s="17">
        <f>C17*E17</f>
        <v>0.5</v>
      </c>
      <c r="I17" s="17">
        <f>H17*G17</f>
        <v>0.165</v>
      </c>
      <c r="J17" s="17">
        <f>H17/F17</f>
        <v>0.5263157894736842</v>
      </c>
      <c r="K17" s="17">
        <f>H17/0.38/F17/SQRT(3)</f>
        <v>0.7996541124510054</v>
      </c>
      <c r="L17" s="15" t="s">
        <v>73</v>
      </c>
    </row>
    <row r="18" spans="1:12" ht="15">
      <c r="A18" s="14" t="s">
        <v>17</v>
      </c>
      <c r="B18" s="15" t="s">
        <v>20</v>
      </c>
      <c r="C18" s="16">
        <v>1</v>
      </c>
      <c r="D18" s="17">
        <v>5.76</v>
      </c>
      <c r="E18" s="16">
        <v>1</v>
      </c>
      <c r="F18" s="17">
        <v>0.95</v>
      </c>
      <c r="G18" s="17">
        <v>0.33</v>
      </c>
      <c r="H18" s="17">
        <f>C18*E18</f>
        <v>1</v>
      </c>
      <c r="I18" s="17">
        <f>H18*G18</f>
        <v>0.33</v>
      </c>
      <c r="J18" s="17">
        <f>H18/F18</f>
        <v>1.0526315789473684</v>
      </c>
      <c r="K18" s="17">
        <f>H18/0.38/F18/SQRT(3)</f>
        <v>1.5993082249020107</v>
      </c>
      <c r="L18" s="15" t="s">
        <v>74</v>
      </c>
    </row>
    <row r="19" spans="1:12" ht="15">
      <c r="A19" s="4" t="s">
        <v>31</v>
      </c>
      <c r="B19" s="5" t="s">
        <v>24</v>
      </c>
      <c r="C19" s="12">
        <v>2.1</v>
      </c>
      <c r="D19" s="13">
        <v>10.64</v>
      </c>
      <c r="E19" s="12">
        <v>0.5</v>
      </c>
      <c r="F19" s="13">
        <v>0.9</v>
      </c>
      <c r="G19" s="13">
        <v>0.48</v>
      </c>
      <c r="H19" s="13">
        <f>C19*E19</f>
        <v>1.05</v>
      </c>
      <c r="I19" s="13">
        <f>H19*G19</f>
        <v>0.504</v>
      </c>
      <c r="J19" s="13">
        <f>H19/F19</f>
        <v>1.1666666666666667</v>
      </c>
      <c r="K19" s="13">
        <f>H19/0.38/F19/SQRT(3)</f>
        <v>1.7725666159330615</v>
      </c>
      <c r="L19" s="5" t="s">
        <v>72</v>
      </c>
    </row>
    <row r="20" spans="1:12" ht="15">
      <c r="A20" s="14" t="s">
        <v>19</v>
      </c>
      <c r="B20" s="15" t="s">
        <v>16</v>
      </c>
      <c r="C20" s="16">
        <v>0.6</v>
      </c>
      <c r="D20" s="17">
        <v>3.22</v>
      </c>
      <c r="E20" s="16">
        <v>0.5</v>
      </c>
      <c r="F20" s="17">
        <v>0.8</v>
      </c>
      <c r="G20" s="17">
        <v>0.75</v>
      </c>
      <c r="H20" s="17">
        <f>C20*E20</f>
        <v>0.3</v>
      </c>
      <c r="I20" s="17">
        <f>H20*G20</f>
        <v>0.22499999999999998</v>
      </c>
      <c r="J20" s="17">
        <f>H20/F20</f>
        <v>0.37499999999999994</v>
      </c>
      <c r="K20" s="17">
        <f>H20/0.38/F20/SQRT(3)</f>
        <v>0.5697535551213412</v>
      </c>
      <c r="L20" s="15" t="s">
        <v>71</v>
      </c>
    </row>
    <row r="21" spans="1:12" ht="15">
      <c r="A21" s="14" t="s">
        <v>21</v>
      </c>
      <c r="B21" s="15" t="s">
        <v>54</v>
      </c>
      <c r="C21" s="16">
        <v>0.5</v>
      </c>
      <c r="D21" s="17">
        <v>4.8</v>
      </c>
      <c r="E21" s="16">
        <v>1</v>
      </c>
      <c r="F21" s="17">
        <v>0.95</v>
      </c>
      <c r="G21" s="17">
        <v>0.33</v>
      </c>
      <c r="H21" s="17">
        <f>C21*E21</f>
        <v>0.5</v>
      </c>
      <c r="I21" s="17">
        <f>H21*G21</f>
        <v>0.165</v>
      </c>
      <c r="J21" s="17">
        <f>H21/F21</f>
        <v>0.5263157894736842</v>
      </c>
      <c r="K21" s="17">
        <f>H21/0.38/F21/SQRT(3)</f>
        <v>0.7996541124510054</v>
      </c>
      <c r="L21" s="15" t="s">
        <v>71</v>
      </c>
    </row>
    <row r="22" spans="1:12" ht="15">
      <c r="A22" s="4" t="s">
        <v>23</v>
      </c>
      <c r="B22" s="5" t="s">
        <v>55</v>
      </c>
      <c r="C22" s="12">
        <v>2.1</v>
      </c>
      <c r="D22" s="13">
        <v>10.64</v>
      </c>
      <c r="E22" s="12">
        <v>0.5</v>
      </c>
      <c r="F22" s="13">
        <v>0.9</v>
      </c>
      <c r="G22" s="13">
        <v>0.48</v>
      </c>
      <c r="H22" s="13">
        <f>C22*E22</f>
        <v>1.05</v>
      </c>
      <c r="I22" s="13">
        <f>H22*G22</f>
        <v>0.504</v>
      </c>
      <c r="J22" s="13">
        <f>H22/F22</f>
        <v>1.1666666666666667</v>
      </c>
      <c r="K22" s="13">
        <f>H22/0.38/F22/SQRT(3)</f>
        <v>1.7725666159330615</v>
      </c>
      <c r="L22" s="5" t="s">
        <v>72</v>
      </c>
    </row>
    <row r="23" spans="1:12" ht="15">
      <c r="A23" s="4" t="s">
        <v>56</v>
      </c>
      <c r="B23" s="5" t="s">
        <v>32</v>
      </c>
      <c r="C23" s="12">
        <v>2.2</v>
      </c>
      <c r="D23" s="13">
        <v>11.14</v>
      </c>
      <c r="E23" s="12">
        <v>0.5</v>
      </c>
      <c r="F23" s="13">
        <v>0.9</v>
      </c>
      <c r="G23" s="13">
        <v>0.48</v>
      </c>
      <c r="H23" s="13">
        <f>C23*E23</f>
        <v>1.1</v>
      </c>
      <c r="I23" s="13">
        <f>H23*G23</f>
        <v>0.528</v>
      </c>
      <c r="J23" s="13">
        <f>H23/F23</f>
        <v>1.2222222222222223</v>
      </c>
      <c r="K23" s="13">
        <f>H23/0.38/F23/SQRT(3)</f>
        <v>1.8569745500251122</v>
      </c>
      <c r="L23" s="5" t="s">
        <v>70</v>
      </c>
    </row>
    <row r="24" spans="1:12" ht="15">
      <c r="A24" s="4" t="s">
        <v>26</v>
      </c>
      <c r="B24" s="5" t="s">
        <v>34</v>
      </c>
      <c r="C24" s="12">
        <v>2.2</v>
      </c>
      <c r="D24" s="13">
        <v>11.8</v>
      </c>
      <c r="E24" s="12">
        <v>0.3</v>
      </c>
      <c r="F24" s="13">
        <v>0.8</v>
      </c>
      <c r="G24" s="13">
        <v>0.75</v>
      </c>
      <c r="H24" s="13">
        <f>C24*E24</f>
        <v>0.66</v>
      </c>
      <c r="I24" s="13">
        <f>H24*G24</f>
        <v>0.495</v>
      </c>
      <c r="J24" s="13">
        <f>H24/F24</f>
        <v>0.825</v>
      </c>
      <c r="K24" s="13">
        <f>H24/0.38/F24/SQRT(3)</f>
        <v>1.2534578212669507</v>
      </c>
      <c r="L24" s="5" t="s">
        <v>70</v>
      </c>
    </row>
    <row r="25" spans="1:13" ht="30.75" customHeight="1">
      <c r="A25" s="4"/>
      <c r="B25" s="5"/>
      <c r="C25" s="12"/>
      <c r="D25" s="13" t="s">
        <v>35</v>
      </c>
      <c r="E25" s="12"/>
      <c r="F25" s="13"/>
      <c r="G25" s="13"/>
      <c r="H25" s="13"/>
      <c r="I25" s="13"/>
      <c r="J25" s="13"/>
      <c r="K25" s="13"/>
      <c r="L25" s="5" t="s">
        <v>64</v>
      </c>
      <c r="M25" s="5" t="s">
        <v>65</v>
      </c>
    </row>
    <row r="26" spans="1:12" ht="15">
      <c r="A26" s="4" t="s">
        <v>12</v>
      </c>
      <c r="B26" s="5" t="s">
        <v>36</v>
      </c>
      <c r="C26" s="12">
        <f>SUM(C6:C13)</f>
        <v>10.5</v>
      </c>
      <c r="D26" s="13"/>
      <c r="E26" s="12">
        <f>SUM(E6:E13)/12</f>
        <v>0.4583333333333333</v>
      </c>
      <c r="F26" s="13">
        <v>0.91</v>
      </c>
      <c r="G26" s="13">
        <v>0.44</v>
      </c>
      <c r="H26" s="13">
        <f>C26*E26</f>
        <v>4.8125</v>
      </c>
      <c r="I26" s="13">
        <f>H26*G26</f>
        <v>2.1175</v>
      </c>
      <c r="J26" s="13">
        <f>H26/F26</f>
        <v>5.288461538461538</v>
      </c>
      <c r="K26" s="13">
        <f>H26/0.38/F26/SQRT(3)</f>
        <v>8.034986033762504</v>
      </c>
      <c r="L26" s="5" t="s">
        <v>62</v>
      </c>
    </row>
    <row r="27" spans="1:12" ht="15">
      <c r="A27" s="4" t="s">
        <v>14</v>
      </c>
      <c r="B27" s="5" t="s">
        <v>38</v>
      </c>
      <c r="C27" s="12">
        <f>SUM(C15:C24)</f>
        <v>14.399999999999999</v>
      </c>
      <c r="D27" s="13"/>
      <c r="E27" s="12">
        <f>SUM(E15:E24)/12</f>
        <v>0.525</v>
      </c>
      <c r="F27" s="13">
        <v>0.91</v>
      </c>
      <c r="G27" s="13">
        <v>0.44</v>
      </c>
      <c r="H27" s="13">
        <f>C27*E27</f>
        <v>7.56</v>
      </c>
      <c r="I27" s="13">
        <f>H27*G27</f>
        <v>3.3264</v>
      </c>
      <c r="J27" s="13">
        <f>H27/F27</f>
        <v>8.307692307692307</v>
      </c>
      <c r="K27" s="13">
        <f>H27/0.38/F27/SQRT(3)</f>
        <v>12.622232605765095</v>
      </c>
      <c r="L27" s="5" t="s">
        <v>62</v>
      </c>
    </row>
    <row r="28" spans="1:12" ht="30">
      <c r="A28" s="4" t="s">
        <v>15</v>
      </c>
      <c r="B28" s="5" t="s">
        <v>59</v>
      </c>
      <c r="C28" s="12">
        <v>3</v>
      </c>
      <c r="D28" s="13">
        <v>9.5</v>
      </c>
      <c r="E28" s="12">
        <v>0.8</v>
      </c>
      <c r="F28" s="13">
        <v>0.8</v>
      </c>
      <c r="G28" s="13">
        <v>0.75</v>
      </c>
      <c r="H28" s="13">
        <f>C28*E28</f>
        <v>2.4000000000000004</v>
      </c>
      <c r="I28" s="13">
        <f>H28*G28</f>
        <v>1.8000000000000003</v>
      </c>
      <c r="J28" s="13">
        <f>H28/F28</f>
        <v>3.0000000000000004</v>
      </c>
      <c r="K28" s="13">
        <f>H28/0.38/F28/SQRT(3)</f>
        <v>4.55802844097073</v>
      </c>
      <c r="L28" s="5" t="s">
        <v>62</v>
      </c>
    </row>
    <row r="29" spans="1:12" ht="30">
      <c r="A29" s="4" t="s">
        <v>17</v>
      </c>
      <c r="B29" s="5" t="s">
        <v>63</v>
      </c>
      <c r="C29" s="12">
        <v>5</v>
      </c>
      <c r="D29" s="13">
        <v>9.5</v>
      </c>
      <c r="E29" s="12">
        <v>0.8</v>
      </c>
      <c r="F29" s="13">
        <v>0.8</v>
      </c>
      <c r="G29" s="13">
        <v>0.75</v>
      </c>
      <c r="H29" s="13">
        <f>C29*E29</f>
        <v>4</v>
      </c>
      <c r="I29" s="13">
        <f>H29*G29</f>
        <v>3</v>
      </c>
      <c r="J29" s="13">
        <f>H29/F29</f>
        <v>5</v>
      </c>
      <c r="K29" s="13">
        <f>H29/0.38/F29/SQRT(3)</f>
        <v>7.596714068284551</v>
      </c>
      <c r="L29" s="5" t="s">
        <v>62</v>
      </c>
    </row>
    <row r="30" spans="1:12" ht="15">
      <c r="A30" s="14" t="s">
        <v>60</v>
      </c>
      <c r="B30" s="15" t="s">
        <v>39</v>
      </c>
      <c r="C30" s="16">
        <v>1.5</v>
      </c>
      <c r="D30" s="17">
        <v>8.4</v>
      </c>
      <c r="E30" s="16">
        <v>0.5</v>
      </c>
      <c r="F30" s="17">
        <v>0.8</v>
      </c>
      <c r="G30" s="17">
        <v>0.75</v>
      </c>
      <c r="H30" s="17">
        <f>C30*E30</f>
        <v>0.75</v>
      </c>
      <c r="I30" s="17">
        <f>H30*G30</f>
        <v>0.5625</v>
      </c>
      <c r="J30" s="17">
        <f>H30/F30</f>
        <v>0.9375</v>
      </c>
      <c r="K30" s="17">
        <f>H30/0.38/F30/SQRT(3)</f>
        <v>1.424383887803353</v>
      </c>
      <c r="L30" s="15" t="s">
        <v>74</v>
      </c>
    </row>
    <row r="31" spans="1:12" ht="15">
      <c r="A31" s="4" t="s">
        <v>19</v>
      </c>
      <c r="B31" s="5" t="s">
        <v>40</v>
      </c>
      <c r="C31" s="12">
        <v>2.5</v>
      </c>
      <c r="D31" s="13">
        <v>13.41</v>
      </c>
      <c r="E31" s="12">
        <v>0.3</v>
      </c>
      <c r="F31" s="13">
        <v>0.8</v>
      </c>
      <c r="G31" s="13">
        <v>0.75</v>
      </c>
      <c r="H31" s="13">
        <f>C31*E31</f>
        <v>0.75</v>
      </c>
      <c r="I31" s="13">
        <f>H31*G31</f>
        <v>0.5625</v>
      </c>
      <c r="J31" s="13">
        <f>H31/F31</f>
        <v>0.9375</v>
      </c>
      <c r="K31" s="13">
        <f>H31/0.38/F31/SQRT(3)</f>
        <v>1.424383887803353</v>
      </c>
      <c r="L31" s="5" t="s">
        <v>72</v>
      </c>
    </row>
    <row r="32" spans="1:12" ht="15">
      <c r="A32" s="4" t="s">
        <v>21</v>
      </c>
      <c r="B32" s="5" t="s">
        <v>57</v>
      </c>
      <c r="C32" s="12">
        <v>1.2</v>
      </c>
      <c r="D32" s="13">
        <v>6.43</v>
      </c>
      <c r="E32" s="12">
        <v>0.3</v>
      </c>
      <c r="F32" s="13">
        <v>0.85</v>
      </c>
      <c r="G32" s="13">
        <v>0.62</v>
      </c>
      <c r="H32" s="13">
        <f>C32*E32</f>
        <v>0.36</v>
      </c>
      <c r="I32" s="13">
        <f>H32*G32</f>
        <v>0.22319999999999998</v>
      </c>
      <c r="J32" s="13">
        <f>H32/F32</f>
        <v>0.4235294117647059</v>
      </c>
      <c r="K32" s="13">
        <f>H32/0.38/F32/SQRT(3)</f>
        <v>0.6434863681370442</v>
      </c>
      <c r="L32" s="5" t="s">
        <v>74</v>
      </c>
    </row>
    <row r="33" spans="1:12" ht="15">
      <c r="A33" s="4" t="s">
        <v>23</v>
      </c>
      <c r="B33" s="5" t="s">
        <v>41</v>
      </c>
      <c r="C33" s="12">
        <v>1.2</v>
      </c>
      <c r="D33" s="13">
        <v>6.43</v>
      </c>
      <c r="E33" s="12">
        <v>0.3</v>
      </c>
      <c r="F33" s="13">
        <v>0.85</v>
      </c>
      <c r="G33" s="13">
        <v>0.62</v>
      </c>
      <c r="H33" s="13">
        <f>C33*E33</f>
        <v>0.36</v>
      </c>
      <c r="I33" s="13">
        <f>H33*G33</f>
        <v>0.22319999999999998</v>
      </c>
      <c r="J33" s="13">
        <f>H33/F33</f>
        <v>0.4235294117647059</v>
      </c>
      <c r="K33" s="13">
        <f>H33/0.38/F33/SQRT(3)</f>
        <v>0.6434863681370442</v>
      </c>
      <c r="L33" s="5" t="s">
        <v>74</v>
      </c>
    </row>
    <row r="34" spans="1:12" ht="15.75" customHeight="1">
      <c r="A34" s="14" t="s">
        <v>25</v>
      </c>
      <c r="B34" s="15" t="s">
        <v>22</v>
      </c>
      <c r="C34" s="16">
        <v>0.5</v>
      </c>
      <c r="D34" s="17">
        <v>5.76</v>
      </c>
      <c r="E34" s="16">
        <v>1</v>
      </c>
      <c r="F34" s="17">
        <v>0.95</v>
      </c>
      <c r="G34" s="17">
        <v>0.33</v>
      </c>
      <c r="H34" s="17">
        <f>C34*E34</f>
        <v>0.5</v>
      </c>
      <c r="I34" s="17">
        <f>H34*G34</f>
        <v>0.165</v>
      </c>
      <c r="J34" s="17">
        <f>H34/F34</f>
        <v>0.5263157894736842</v>
      </c>
      <c r="K34" s="17">
        <f>H34/0.38/F34/SQRT(3)</f>
        <v>0.7996541124510054</v>
      </c>
      <c r="L34" s="15" t="s">
        <v>73</v>
      </c>
    </row>
    <row r="35" spans="1:12" ht="15">
      <c r="A35" s="14" t="s">
        <v>26</v>
      </c>
      <c r="B35" s="15" t="s">
        <v>16</v>
      </c>
      <c r="C35" s="16">
        <v>0.6</v>
      </c>
      <c r="D35" s="17">
        <v>3.22</v>
      </c>
      <c r="E35" s="16">
        <v>0.5</v>
      </c>
      <c r="F35" s="17">
        <v>0.8</v>
      </c>
      <c r="G35" s="17">
        <v>0.75</v>
      </c>
      <c r="H35" s="17">
        <f>C35*E35</f>
        <v>0.3</v>
      </c>
      <c r="I35" s="17">
        <f>H35*G35</f>
        <v>0.22499999999999998</v>
      </c>
      <c r="J35" s="17">
        <f>H35/F35</f>
        <v>0.37499999999999994</v>
      </c>
      <c r="K35" s="17">
        <f>H35/0.38/F35/SQRT(3)</f>
        <v>0.5697535551213412</v>
      </c>
      <c r="L35" s="15" t="s">
        <v>71</v>
      </c>
    </row>
    <row r="36" spans="1:12" ht="13.5" customHeight="1">
      <c r="A36" s="14" t="s">
        <v>37</v>
      </c>
      <c r="B36" s="15" t="s">
        <v>42</v>
      </c>
      <c r="C36" s="16">
        <v>1</v>
      </c>
      <c r="D36" s="17">
        <v>4.8</v>
      </c>
      <c r="E36" s="16">
        <v>1</v>
      </c>
      <c r="F36" s="17">
        <v>0.95</v>
      </c>
      <c r="G36" s="17">
        <v>0.33</v>
      </c>
      <c r="H36" s="17">
        <f>C36*E36</f>
        <v>1</v>
      </c>
      <c r="I36" s="17">
        <f>H36*G36</f>
        <v>0.33</v>
      </c>
      <c r="J36" s="17">
        <f>H36/F36</f>
        <v>1.0526315789473684</v>
      </c>
      <c r="K36" s="17">
        <f>H36/0.38/F36/SQRT(3)</f>
        <v>1.5993082249020107</v>
      </c>
      <c r="L36" s="15" t="s">
        <v>71</v>
      </c>
    </row>
    <row r="37" spans="1:12" ht="30">
      <c r="A37" s="4" t="s">
        <v>33</v>
      </c>
      <c r="B37" s="5" t="s">
        <v>58</v>
      </c>
      <c r="C37" s="12">
        <v>0.5</v>
      </c>
      <c r="D37" s="13">
        <v>4.8</v>
      </c>
      <c r="E37" s="12">
        <v>1</v>
      </c>
      <c r="F37" s="13">
        <v>0.95</v>
      </c>
      <c r="G37" s="13">
        <v>0.33</v>
      </c>
      <c r="H37" s="13">
        <f>C37*E37</f>
        <v>0.5</v>
      </c>
      <c r="I37" s="13">
        <f>H37*G37</f>
        <v>0.165</v>
      </c>
      <c r="J37" s="13">
        <f>H37/F37</f>
        <v>0.5263157894736842</v>
      </c>
      <c r="K37" s="13">
        <f>H37/0.38/F37/SQRT(3)</f>
        <v>0.7996541124510054</v>
      </c>
      <c r="L37" s="5" t="s">
        <v>71</v>
      </c>
    </row>
    <row r="38" spans="1:12" ht="15">
      <c r="A38" s="4" t="s">
        <v>45</v>
      </c>
      <c r="B38" s="5" t="s">
        <v>43</v>
      </c>
      <c r="C38" s="12">
        <v>1.5</v>
      </c>
      <c r="D38" s="13">
        <v>7.6</v>
      </c>
      <c r="E38" s="12">
        <v>0.5</v>
      </c>
      <c r="F38" s="13">
        <v>0.9</v>
      </c>
      <c r="G38" s="13">
        <v>0.48</v>
      </c>
      <c r="H38" s="13">
        <f>C38*E38</f>
        <v>0.75</v>
      </c>
      <c r="I38" s="13">
        <f>H38*G38</f>
        <v>0.36</v>
      </c>
      <c r="J38" s="13">
        <f>H38/F38</f>
        <v>0.8333333333333333</v>
      </c>
      <c r="K38" s="13">
        <f>H38/0.38/F38/SQRT(3)</f>
        <v>1.266119011380758</v>
      </c>
      <c r="L38" s="5" t="s">
        <v>73</v>
      </c>
    </row>
    <row r="39" spans="1:12" ht="15">
      <c r="A39" s="4" t="s">
        <v>46</v>
      </c>
      <c r="B39" s="5" t="s">
        <v>44</v>
      </c>
      <c r="C39" s="12">
        <v>1.5</v>
      </c>
      <c r="D39" s="13">
        <v>7.6</v>
      </c>
      <c r="E39" s="12">
        <v>0.5</v>
      </c>
      <c r="F39" s="13">
        <v>0.9</v>
      </c>
      <c r="G39" s="13">
        <v>0.48</v>
      </c>
      <c r="H39" s="13">
        <f>C39*E39</f>
        <v>0.75</v>
      </c>
      <c r="I39" s="13">
        <f>H39*G39</f>
        <v>0.36</v>
      </c>
      <c r="J39" s="13">
        <f>H39/F39</f>
        <v>0.8333333333333333</v>
      </c>
      <c r="K39" s="13">
        <f>H39/0.38/F39/SQRT(3)</f>
        <v>1.266119011380758</v>
      </c>
      <c r="L39" s="5" t="s">
        <v>73</v>
      </c>
    </row>
    <row r="40" spans="1:12" ht="14.25" customHeight="1">
      <c r="A40" s="14" t="s">
        <v>47</v>
      </c>
      <c r="B40" s="15" t="s">
        <v>67</v>
      </c>
      <c r="C40" s="16">
        <v>2.1</v>
      </c>
      <c r="D40" s="17">
        <v>10.64</v>
      </c>
      <c r="E40" s="16">
        <v>0.5</v>
      </c>
      <c r="F40" s="17">
        <v>0.9</v>
      </c>
      <c r="G40" s="17">
        <v>0.48</v>
      </c>
      <c r="H40" s="17">
        <f>C40*E40</f>
        <v>1.05</v>
      </c>
      <c r="I40" s="17">
        <f>H40*G40</f>
        <v>0.504</v>
      </c>
      <c r="J40" s="17">
        <f>H40/F40</f>
        <v>1.1666666666666667</v>
      </c>
      <c r="K40" s="17">
        <f>H40/0.38/F40/SQRT(3)</f>
        <v>1.7725666159330615</v>
      </c>
      <c r="L40" s="15" t="s">
        <v>72</v>
      </c>
    </row>
    <row r="41" spans="1:12" ht="15">
      <c r="A41" s="14" t="s">
        <v>48</v>
      </c>
      <c r="B41" s="15" t="s">
        <v>49</v>
      </c>
      <c r="C41" s="16">
        <v>0.2</v>
      </c>
      <c r="D41" s="17">
        <v>0.96</v>
      </c>
      <c r="E41" s="16">
        <v>0.5</v>
      </c>
      <c r="F41" s="17">
        <v>0.95</v>
      </c>
      <c r="G41" s="17">
        <v>0.33</v>
      </c>
      <c r="H41" s="17">
        <f>C41*E41</f>
        <v>0.1</v>
      </c>
      <c r="I41" s="17">
        <f>H41*G41</f>
        <v>0.033</v>
      </c>
      <c r="J41" s="17">
        <f>H41/F41</f>
        <v>0.10526315789473685</v>
      </c>
      <c r="K41" s="17">
        <f>H41/0.38/F41/SQRT(3)</f>
        <v>0.15993082249020107</v>
      </c>
      <c r="L41" s="15" t="s">
        <v>71</v>
      </c>
    </row>
    <row r="42" spans="1:12" ht="15">
      <c r="A42" s="4" t="s">
        <v>61</v>
      </c>
      <c r="B42" s="5" t="s">
        <v>50</v>
      </c>
      <c r="C42" s="12">
        <v>2</v>
      </c>
      <c r="D42" s="13">
        <v>9.91</v>
      </c>
      <c r="E42" s="12">
        <v>0.5</v>
      </c>
      <c r="F42" s="13">
        <v>0.92</v>
      </c>
      <c r="G42" s="13">
        <v>0.43</v>
      </c>
      <c r="H42" s="13">
        <f>C42*E42</f>
        <v>1</v>
      </c>
      <c r="I42" s="13">
        <f>H42*G42</f>
        <v>0.43</v>
      </c>
      <c r="J42" s="13">
        <f>H42/F42</f>
        <v>1.0869565217391304</v>
      </c>
      <c r="K42" s="13">
        <f>H42/0.38/F42/SQRT(3)</f>
        <v>1.6514595800618586</v>
      </c>
      <c r="L42" s="5" t="s">
        <v>70</v>
      </c>
    </row>
    <row r="43" spans="1:12" ht="15">
      <c r="A43" s="4"/>
      <c r="B43" s="5"/>
      <c r="C43" s="12" t="s">
        <v>68</v>
      </c>
      <c r="D43" s="13"/>
      <c r="E43" s="12"/>
      <c r="F43" s="13"/>
      <c r="G43" s="13"/>
      <c r="H43" s="13"/>
      <c r="I43" s="13"/>
      <c r="J43" s="13"/>
      <c r="K43" s="18">
        <f>SUM(K26:K42)</f>
        <v>46.83226670683568</v>
      </c>
      <c r="L43" s="4" t="s">
        <v>69</v>
      </c>
    </row>
    <row r="44" spans="1:12" ht="15">
      <c r="A44" s="4"/>
      <c r="B44" s="5"/>
      <c r="C44" s="12"/>
      <c r="D44" s="13"/>
      <c r="E44" s="12"/>
      <c r="F44" s="13"/>
      <c r="G44" s="13"/>
      <c r="H44" s="13"/>
      <c r="I44" s="13"/>
      <c r="J44" s="13"/>
      <c r="K44" s="13"/>
      <c r="L44" s="4"/>
    </row>
    <row r="45" spans="1:12" ht="15">
      <c r="A45" s="4"/>
      <c r="B45" s="5"/>
      <c r="C45" s="12"/>
      <c r="D45" s="13"/>
      <c r="E45" s="12"/>
      <c r="F45" s="13"/>
      <c r="G45" s="13"/>
      <c r="H45" s="13"/>
      <c r="I45" s="13"/>
      <c r="J45" s="13"/>
      <c r="K45" s="17">
        <f>K8+K11+K12+K17+K18+K20+K21+K30+K34+K35+K36+K40+K41</f>
        <v>13.062683116100693</v>
      </c>
      <c r="L45" s="4"/>
    </row>
  </sheetData>
  <sheetProtection/>
  <mergeCells count="9">
    <mergeCell ref="A5:J5"/>
    <mergeCell ref="K3:K4"/>
    <mergeCell ref="F3:G3"/>
    <mergeCell ref="H3:J3"/>
    <mergeCell ref="A3:A4"/>
    <mergeCell ref="B3:B4"/>
    <mergeCell ref="C3:C4"/>
    <mergeCell ref="D3:D4"/>
    <mergeCell ref="E3:E4"/>
  </mergeCells>
  <printOptions/>
  <pageMargins left="0.7086614173228347" right="0.7086614173228347" top="0.21" bottom="0.18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arkadiy.stern</dc:creator>
  <cp:keywords/>
  <dc:description/>
  <cp:lastModifiedBy>arkadiy.stern</cp:lastModifiedBy>
  <cp:lastPrinted>2010-01-19T14:33:29Z</cp:lastPrinted>
  <dcterms:created xsi:type="dcterms:W3CDTF">2009-11-16T13:43:45Z</dcterms:created>
  <dcterms:modified xsi:type="dcterms:W3CDTF">2011-03-23T07:15:11Z</dcterms:modified>
  <cp:category/>
  <cp:version/>
  <cp:contentType/>
  <cp:contentStatus/>
</cp:coreProperties>
</file>